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拨款\2.普惠园生均\公示\托育\"/>
    </mc:Choice>
  </mc:AlternateContent>
  <bookViews>
    <workbookView windowWidth="28800"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<sst xmlns="http://schemas.openxmlformats.org/spreadsheetml/2006/main" count="75" uniqueCount="65">
  <si>
    <t>附件</t>
  </si>
  <si>
    <t>经开区普惠性民办幼儿园生均定额拟补助公示表（2026年7月-12月）</t>
  </si>
  <si>
    <t>序号</t>
  </si>
  <si>
    <t>幼儿园名称</t>
  </si>
  <si>
    <t>办园地址</t>
  </si>
  <si>
    <t>收费项目和标准</t>
  </si>
  <si>
    <t>2026年7月-12月幼儿人数</t>
  </si>
  <si>
    <t>合计</t>
  </si>
  <si>
    <t>财政补助政策名称</t>
  </si>
  <si>
    <t>生均定额标准      （万元/生·月）</t>
  </si>
  <si>
    <t>应补助金额（万元）</t>
  </si>
  <si>
    <t>2026年6月份申报幼儿数</t>
  </si>
  <si>
    <t>2026年6月份实际人数</t>
  </si>
  <si>
    <t>2026年第二季度清算补发金额（万元）</t>
  </si>
  <si>
    <t>补助金额（万元）</t>
  </si>
  <si>
    <t>保育教育费（3-6岁）/月·生（元）</t>
  </si>
  <si>
    <t>保育费（2-3岁）/月·生（元）</t>
  </si>
  <si>
    <t>伙食费（元）</t>
  </si>
  <si>
    <t>延时服务费（元）</t>
  </si>
  <si>
    <t>幼儿生活必需品费（元）</t>
  </si>
  <si>
    <t>7月</t>
  </si>
  <si>
    <t>8月</t>
  </si>
  <si>
    <t>9月</t>
  </si>
  <si>
    <t>10月</t>
  </si>
  <si>
    <t>11月</t>
  </si>
  <si>
    <t>12月</t>
  </si>
  <si>
    <t>北京经济技术开发区春蕾幼儿园</t>
  </si>
  <si>
    <t>北京经济技术开发区天华园一里三区13号楼</t>
  </si>
  <si>
    <t>2100/日；1100/半日</t>
  </si>
  <si>
    <t>30/日；20/半日</t>
  </si>
  <si>
    <t>50/小时</t>
  </si>
  <si>
    <t>1280/一次性</t>
  </si>
  <si>
    <t>《北京经济技术开发区支持普惠性民办幼儿园发展补助资金管理使用实施细则（试行）》（京技管发〔2024〕30号）</t>
  </si>
  <si>
    <t>北京经济技术开发区科创街幼儿园</t>
  </si>
  <si>
    <t>北京经济技术开发区科创十一街亦城景园小区4号院12号楼</t>
  </si>
  <si>
    <t>896/月</t>
  </si>
  <si>
    <t>40/小时</t>
  </si>
  <si>
    <t>590/学期</t>
  </si>
  <si>
    <t>北京经济技术开发区慧才苑幼儿园</t>
  </si>
  <si>
    <t>北京经济技术开发区文化园西路8号院34号楼</t>
  </si>
  <si>
    <t>660/月</t>
  </si>
  <si>
    <t>60/小时</t>
  </si>
  <si>
    <t>1800/一次性</t>
  </si>
  <si>
    <t>北京经济技术开发区金色童真幼儿园</t>
  </si>
  <si>
    <t>北京市大兴区泰河园一里三区一号楼</t>
  </si>
  <si>
    <t>30/日</t>
  </si>
  <si>
    <t>35/小时</t>
  </si>
  <si>
    <t>1600/一次性</t>
  </si>
  <si>
    <t>北京经济技术开发区大地幼儿园</t>
  </si>
  <si>
    <t>北京经济技术开发区天华园二里二区25号</t>
  </si>
  <si>
    <t>32/日</t>
  </si>
  <si>
    <t>/</t>
  </si>
  <si>
    <t>北京经济技术开发区新世纪幼儿园</t>
  </si>
  <si>
    <t>北京市大兴区亦庄镇贵园北里四区</t>
  </si>
  <si>
    <t>北京经济技术开发区中芯南海子幼儿园</t>
  </si>
  <si>
    <t>北京市大兴区瀛海镇四海路2号院</t>
  </si>
  <si>
    <t>600/学期</t>
  </si>
  <si>
    <t>北京经济技术开发区四海幼儿园</t>
  </si>
  <si>
    <t>北京经济技术开发区四海路20号院</t>
  </si>
  <si>
    <t>80/小时</t>
  </si>
  <si>
    <t>北京经济技术开发区京东雏鹰幼儿园</t>
  </si>
  <si>
    <t>北京经济技术开发区科创十三街15号院1号楼</t>
  </si>
  <si>
    <t>35/日</t>
  </si>
  <si>
    <t>1150/一次性</t>
  </si>
  <si>
    <t>备注：2026年10月-12月申请补助资金拟参照9月金额，待2027年第一季度补差。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</si>
</sst>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宋体"/>
      <charset val="134"/>
    </font>
    <font>
      <sz val="11"/>
      <color theme="1"/>
      <name val="仿宋_GB2312"/>
      <charset val="134"/>
    </font>
    <font>
      <sz val="16"/>
      <color rgb="FF000000"/>
      <name val="黑体"/>
      <charset val="134"/>
    </font>
    <font>
      <b/>
      <sz val="22"/>
      <color rgb="FF000000"/>
      <name val="方正小标宋简体"/>
      <charset val="134"/>
    </font>
    <font>
      <b/>
      <sz val="18"/>
      <color rgb="FF000000"/>
      <name val="仿宋_GB2312"/>
      <charset val="134"/>
    </font>
    <font>
      <b/>
      <sz val="18"/>
      <color rgb="FF000000"/>
      <name val="仿宋"/>
      <charset val="134"/>
    </font>
    <font>
      <sz val="18"/>
      <color rgb="FF000000"/>
      <name val="仿宋_GB2312"/>
      <charset val="134"/>
    </font>
    <font>
      <sz val="18"/>
      <color theme="1"/>
      <name val="仿宋_GB2312"/>
      <charset val="134"/>
    </font>
    <font>
      <sz val="1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vertical="center"/>
    </xf>
    <xf numFmtId="0" fontId="1" fillId="0" borderId="1" xfId="0" applyFont="1" applyFill="1" applyBorder="1" applyAlignment="1">
      <alignment vertical="center"/>
    </xf>
    <xf numFmtId="0" fontId="2" fillId="0" borderId="1" xfId="0" applyFont="1" applyFill="1" applyBorder="1" applyAlignment="1">
      <alignment vertical="center"/>
    </xf>
    <xf numFmtId="0" fontId="1" fillId="0" borderId="0" xfId="0" applyFont="1" applyFill="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wrapText="1"/>
    </xf>
    <xf numFmtId="0" fontId="8" fillId="0" borderId="5"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5" xfId="0" applyFont="1" applyFill="1" applyBorder="1" applyAlignment="1">
      <alignment horizontal="center" vertical="center" wrapText="1"/>
    </xf>
    <xf numFmtId="0" fontId="8"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5"/>
  <sheetViews>
    <sheetView tabSelected="1" topLeftCell="B2" workbookViewId="0">
      <pane ySplit="1" topLeftCell="A3" activePane="bottomLeft" state="frozen"/>
      <selection/>
      <selection pane="bottomLeft" activeCell="H11" sqref="H11"/>
    </sheetView>
  </sheetViews>
  <sheetFormatPr defaultColWidth="9" defaultRowHeight="13.5"/>
  <cols>
    <col min="1" max="1" width="9" style="1"/>
    <col min="2" max="2" width="39.875" style="4" customWidth="1"/>
    <col min="3" max="3" width="33.125" style="4" customWidth="1"/>
    <col min="4" max="8" width="23.625" style="4" customWidth="1"/>
    <col min="9" max="15" width="14.75" style="1" hidden="1" customWidth="1"/>
    <col min="16" max="16" width="19.625" style="1" customWidth="1"/>
    <col min="17" max="17" width="14.75" style="1" customWidth="1"/>
    <col min="18" max="21" width="14.75" style="1" hidden="1" customWidth="1"/>
    <col min="22" max="22" width="24.575" style="1" customWidth="1"/>
    <col min="23" max="24" width="9" style="1"/>
    <col min="25" max="25" width="20.825" style="1" customWidth="1"/>
    <col min="26" max="16384" width="9" style="1"/>
  </cols>
  <sheetData>
    <row r="1" s="1" customFormat="1" ht="44" customHeight="1" spans="1:22">
      <c r="A1" s="5" t="s">
        <v>0</v>
      </c>
      <c r="B1" s="6"/>
      <c r="C1" s="6"/>
      <c r="D1" s="6"/>
      <c r="E1" s="6"/>
      <c r="F1" s="6"/>
      <c r="G1" s="6"/>
      <c r="H1" s="6"/>
      <c r="I1" s="5"/>
      <c r="J1" s="5"/>
      <c r="K1" s="5"/>
      <c r="L1" s="5"/>
      <c r="M1" s="5"/>
      <c r="N1" s="5"/>
      <c r="O1" s="5"/>
      <c r="P1" s="5"/>
      <c r="Q1" s="5"/>
      <c r="R1" s="5"/>
      <c r="S1" s="5"/>
      <c r="T1" s="5"/>
      <c r="U1" s="5"/>
      <c r="V1" s="5"/>
    </row>
    <row r="2" s="1" customFormat="1" ht="57" customHeight="1" spans="1:22">
      <c r="A2" s="7" t="s">
        <v>1</v>
      </c>
      <c r="B2" s="8"/>
      <c r="C2" s="8"/>
      <c r="D2" s="8"/>
      <c r="E2" s="8"/>
      <c r="F2" s="8"/>
      <c r="G2" s="8"/>
      <c r="H2" s="8"/>
      <c r="I2" s="8"/>
      <c r="J2" s="8"/>
      <c r="K2" s="8"/>
      <c r="L2" s="8"/>
      <c r="M2" s="8"/>
      <c r="N2" s="8"/>
      <c r="O2" s="8"/>
      <c r="P2" s="8"/>
      <c r="Q2" s="8"/>
      <c r="R2" s="8"/>
      <c r="S2" s="8"/>
      <c r="T2" s="8"/>
      <c r="U2" s="8"/>
      <c r="V2" s="9"/>
    </row>
    <row r="3" s="2" customFormat="1" ht="93" customHeight="1" spans="1:22">
      <c r="A3" s="10" t="s">
        <v>2</v>
      </c>
      <c r="B3" s="11" t="s">
        <v>3</v>
      </c>
      <c r="C3" s="11" t="s">
        <v>4</v>
      </c>
      <c r="D3" s="11" t="s">
        <v>5</v>
      </c>
      <c r="E3" s="11"/>
      <c r="F3" s="11"/>
      <c r="G3" s="11"/>
      <c r="H3" s="12"/>
      <c r="I3" s="13" t="s">
        <v>6</v>
      </c>
      <c r="J3" s="13"/>
      <c r="K3" s="13"/>
      <c r="L3" s="13"/>
      <c r="M3" s="13"/>
      <c r="N3" s="13"/>
      <c r="O3" s="13" t="s">
        <v>7</v>
      </c>
      <c r="P3" s="14" t="s">
        <v>8</v>
      </c>
      <c r="Q3" s="14" t="s">
        <v>9</v>
      </c>
      <c r="R3" s="14" t="s">
        <v>10</v>
      </c>
      <c r="S3" s="14" t="s">
        <v>11</v>
      </c>
      <c r="T3" s="14" t="s">
        <v>12</v>
      </c>
      <c r="U3" s="14" t="s">
        <v>13</v>
      </c>
      <c r="V3" s="14" t="s">
        <v>14</v>
      </c>
    </row>
    <row r="4" s="3" customFormat="1" ht="137" customHeight="1" spans="1:22">
      <c r="A4" s="10"/>
      <c r="B4" s="11"/>
      <c r="C4" s="11"/>
      <c r="D4" s="11" t="s">
        <v>15</v>
      </c>
      <c r="E4" s="11" t="s">
        <v>16</v>
      </c>
      <c r="F4" s="11" t="s">
        <v>17</v>
      </c>
      <c r="G4" s="11" t="s">
        <v>18</v>
      </c>
      <c r="H4" s="11" t="s">
        <v>19</v>
      </c>
      <c r="I4" s="10" t="s">
        <v>20</v>
      </c>
      <c r="J4" s="10" t="s">
        <v>21</v>
      </c>
      <c r="K4" s="10" t="s">
        <v>22</v>
      </c>
      <c r="L4" s="10" t="s">
        <v>23</v>
      </c>
      <c r="M4" s="10" t="s">
        <v>24</v>
      </c>
      <c r="N4" s="10" t="s">
        <v>25</v>
      </c>
      <c r="O4" s="10"/>
      <c r="P4" s="11"/>
      <c r="Q4" s="11"/>
      <c r="R4" s="11"/>
      <c r="S4" s="11"/>
      <c r="T4" s="11"/>
      <c r="U4" s="11"/>
      <c r="V4" s="11"/>
    </row>
    <row r="5" s="1" customFormat="1" ht="67" customHeight="1" spans="1:22">
      <c r="A5" s="15">
        <v>1</v>
      </c>
      <c r="B5" s="16" t="s">
        <v>26</v>
      </c>
      <c r="C5" s="16" t="s">
        <v>27</v>
      </c>
      <c r="D5" s="17">
        <v>900</v>
      </c>
      <c r="E5" s="17" t="s">
        <v>28</v>
      </c>
      <c r="F5" s="17" t="s">
        <v>29</v>
      </c>
      <c r="G5" s="18" t="s">
        <v>30</v>
      </c>
      <c r="H5" s="17" t="s">
        <v>31</v>
      </c>
      <c r="I5" s="19">
        <v>272</v>
      </c>
      <c r="J5" s="19">
        <v>202</v>
      </c>
      <c r="K5" s="19">
        <v>260</v>
      </c>
      <c r="L5" s="19">
        <v>260</v>
      </c>
      <c r="M5" s="19">
        <v>260</v>
      </c>
      <c r="N5" s="19">
        <v>260</v>
      </c>
      <c r="O5" s="19">
        <f t="shared" ref="O5:O14" si="0">I5+J5+K5+L5+M5+N5</f>
        <v>1514</v>
      </c>
      <c r="P5" s="20" t="s">
        <v>32</v>
      </c>
      <c r="Q5" s="19">
        <v>0.18</v>
      </c>
      <c r="R5" s="19">
        <f t="shared" ref="R5:R13" si="1">Q5*O5</f>
        <v>272.52</v>
      </c>
      <c r="S5" s="19">
        <v>268</v>
      </c>
      <c r="T5" s="19">
        <v>269</v>
      </c>
      <c r="U5" s="21">
        <f t="shared" ref="U5:U14" si="2">(T5-S5)*Q5</f>
        <v>0.18</v>
      </c>
      <c r="V5" s="19">
        <f t="shared" ref="V5:V14" si="3">O5*Q5+U5</f>
        <v>272.7</v>
      </c>
    </row>
    <row r="6" s="1" customFormat="1" ht="67.5" spans="1:22">
      <c r="A6" s="22">
        <v>2</v>
      </c>
      <c r="B6" s="23" t="s">
        <v>33</v>
      </c>
      <c r="C6" s="23" t="s">
        <v>34</v>
      </c>
      <c r="D6" s="17">
        <v>900</v>
      </c>
      <c r="E6" s="17">
        <v>2100</v>
      </c>
      <c r="F6" s="17" t="s">
        <v>35</v>
      </c>
      <c r="G6" s="18" t="s">
        <v>36</v>
      </c>
      <c r="H6" s="17" t="s">
        <v>37</v>
      </c>
      <c r="I6" s="24">
        <v>192</v>
      </c>
      <c r="J6" s="24">
        <v>111</v>
      </c>
      <c r="K6" s="24">
        <v>193</v>
      </c>
      <c r="L6" s="24">
        <f>K6</f>
        <v>193</v>
      </c>
      <c r="M6" s="24">
        <f>K6</f>
        <v>193</v>
      </c>
      <c r="N6" s="25">
        <f t="shared" ref="N6:N13" si="4">K6</f>
        <v>193</v>
      </c>
      <c r="O6" s="24">
        <f t="shared" si="0"/>
        <v>1075</v>
      </c>
      <c r="P6" s="20"/>
      <c r="Q6" s="24">
        <v>0.18</v>
      </c>
      <c r="R6" s="24">
        <f t="shared" si="1"/>
        <v>193.5</v>
      </c>
      <c r="S6" s="24">
        <v>190</v>
      </c>
      <c r="T6" s="24">
        <v>189</v>
      </c>
      <c r="U6" s="25">
        <f t="shared" si="2"/>
        <v>-0.18</v>
      </c>
      <c r="V6" s="24">
        <f t="shared" si="3"/>
        <v>193.32</v>
      </c>
    </row>
    <row r="7" s="1" customFormat="1" ht="58" customHeight="1" spans="1:22">
      <c r="A7" s="22">
        <v>3</v>
      </c>
      <c r="B7" s="23" t="s">
        <v>38</v>
      </c>
      <c r="C7" s="23" t="s">
        <v>39</v>
      </c>
      <c r="D7" s="17">
        <v>900</v>
      </c>
      <c r="E7" s="17">
        <v>2100</v>
      </c>
      <c r="F7" s="17" t="s">
        <v>40</v>
      </c>
      <c r="G7" s="18" t="s">
        <v>41</v>
      </c>
      <c r="H7" s="17" t="s">
        <v>42</v>
      </c>
      <c r="I7" s="24">
        <v>283</v>
      </c>
      <c r="J7" s="24">
        <v>173</v>
      </c>
      <c r="K7" s="24">
        <v>280</v>
      </c>
      <c r="L7" s="24">
        <v>280</v>
      </c>
      <c r="M7" s="24">
        <v>280</v>
      </c>
      <c r="N7" s="25">
        <f t="shared" si="4"/>
        <v>280</v>
      </c>
      <c r="O7" s="24">
        <f t="shared" si="0"/>
        <v>1576</v>
      </c>
      <c r="P7" s="20"/>
      <c r="Q7" s="24">
        <v>0.18</v>
      </c>
      <c r="R7" s="24">
        <f t="shared" si="1"/>
        <v>283.68</v>
      </c>
      <c r="S7" s="24">
        <v>280</v>
      </c>
      <c r="T7" s="24">
        <v>279</v>
      </c>
      <c r="U7" s="25">
        <f t="shared" si="2"/>
        <v>-0.18</v>
      </c>
      <c r="V7" s="24">
        <f t="shared" si="3"/>
        <v>283.5</v>
      </c>
    </row>
    <row r="8" s="1" customFormat="1" ht="58" customHeight="1" spans="1:22">
      <c r="A8" s="22">
        <v>4</v>
      </c>
      <c r="B8" s="26" t="s">
        <v>43</v>
      </c>
      <c r="C8" s="26" t="s">
        <v>44</v>
      </c>
      <c r="D8" s="17">
        <v>900</v>
      </c>
      <c r="E8" s="17">
        <v>2100</v>
      </c>
      <c r="F8" s="17" t="s">
        <v>45</v>
      </c>
      <c r="G8" s="18" t="s">
        <v>46</v>
      </c>
      <c r="H8" s="17" t="s">
        <v>47</v>
      </c>
      <c r="I8" s="24">
        <v>419</v>
      </c>
      <c r="J8" s="27">
        <v>254</v>
      </c>
      <c r="K8" s="27">
        <v>364</v>
      </c>
      <c r="L8" s="27">
        <v>364</v>
      </c>
      <c r="M8" s="27">
        <v>364</v>
      </c>
      <c r="N8" s="25">
        <f t="shared" si="4"/>
        <v>364</v>
      </c>
      <c r="O8" s="24">
        <f t="shared" si="0"/>
        <v>2129</v>
      </c>
      <c r="P8" s="20"/>
      <c r="Q8" s="24">
        <v>0.18</v>
      </c>
      <c r="R8" s="24">
        <f t="shared" si="1"/>
        <v>383.22</v>
      </c>
      <c r="S8" s="27">
        <v>413</v>
      </c>
      <c r="T8" s="24">
        <v>419</v>
      </c>
      <c r="U8" s="25">
        <f t="shared" si="2"/>
        <v>1.08</v>
      </c>
      <c r="V8" s="24">
        <f t="shared" si="3"/>
        <v>384.3</v>
      </c>
    </row>
    <row r="9" s="1" customFormat="1" ht="58" customHeight="1" spans="1:22">
      <c r="A9" s="22">
        <v>5</v>
      </c>
      <c r="B9" s="26" t="s">
        <v>48</v>
      </c>
      <c r="C9" s="26" t="s">
        <v>49</v>
      </c>
      <c r="D9" s="17">
        <v>900</v>
      </c>
      <c r="E9" s="17">
        <v>2100</v>
      </c>
      <c r="F9" s="17" t="s">
        <v>50</v>
      </c>
      <c r="G9" s="18" t="s">
        <v>46</v>
      </c>
      <c r="H9" s="18" t="s">
        <v>51</v>
      </c>
      <c r="I9" s="24">
        <v>150</v>
      </c>
      <c r="J9" s="24">
        <v>73</v>
      </c>
      <c r="K9" s="24">
        <v>106</v>
      </c>
      <c r="L9" s="24">
        <v>106</v>
      </c>
      <c r="M9" s="24">
        <v>106</v>
      </c>
      <c r="N9" s="25">
        <f t="shared" si="4"/>
        <v>106</v>
      </c>
      <c r="O9" s="24">
        <f t="shared" si="0"/>
        <v>647</v>
      </c>
      <c r="P9" s="20"/>
      <c r="Q9" s="24">
        <v>0.18</v>
      </c>
      <c r="R9" s="24">
        <f t="shared" si="1"/>
        <v>116.46</v>
      </c>
      <c r="S9" s="24">
        <v>146</v>
      </c>
      <c r="T9" s="24">
        <v>147</v>
      </c>
      <c r="U9" s="25">
        <f t="shared" si="2"/>
        <v>0.18</v>
      </c>
      <c r="V9" s="24">
        <f t="shared" si="3"/>
        <v>116.64</v>
      </c>
    </row>
    <row r="10" s="1" customFormat="1" ht="58" customHeight="1" spans="1:22">
      <c r="A10" s="22">
        <v>6</v>
      </c>
      <c r="B10" s="26" t="s">
        <v>52</v>
      </c>
      <c r="C10" s="26" t="s">
        <v>53</v>
      </c>
      <c r="D10" s="17">
        <v>900</v>
      </c>
      <c r="E10" s="17">
        <v>2100</v>
      </c>
      <c r="F10" s="17" t="s">
        <v>45</v>
      </c>
      <c r="G10" s="17" t="s">
        <v>41</v>
      </c>
      <c r="H10" s="18" t="s">
        <v>51</v>
      </c>
      <c r="I10" s="24">
        <v>285</v>
      </c>
      <c r="J10" s="24">
        <v>156</v>
      </c>
      <c r="K10" s="24">
        <v>246</v>
      </c>
      <c r="L10" s="24">
        <v>246</v>
      </c>
      <c r="M10" s="24">
        <v>246</v>
      </c>
      <c r="N10" s="25">
        <f t="shared" si="4"/>
        <v>246</v>
      </c>
      <c r="O10" s="24">
        <f t="shared" si="0"/>
        <v>1425</v>
      </c>
      <c r="P10" s="20"/>
      <c r="Q10" s="24">
        <v>0.18</v>
      </c>
      <c r="R10" s="24">
        <f t="shared" si="1"/>
        <v>256.5</v>
      </c>
      <c r="S10" s="24">
        <v>277</v>
      </c>
      <c r="T10" s="24">
        <v>279</v>
      </c>
      <c r="U10" s="25">
        <f t="shared" si="2"/>
        <v>0.36</v>
      </c>
      <c r="V10" s="24">
        <f t="shared" si="3"/>
        <v>256.86</v>
      </c>
    </row>
    <row r="11" s="1" customFormat="1" ht="58" customHeight="1" spans="1:22">
      <c r="A11" s="22">
        <v>7</v>
      </c>
      <c r="B11" s="26" t="s">
        <v>54</v>
      </c>
      <c r="C11" s="26" t="s">
        <v>55</v>
      </c>
      <c r="D11" s="17">
        <v>900</v>
      </c>
      <c r="E11" s="17">
        <v>2100</v>
      </c>
      <c r="F11" s="17" t="s">
        <v>45</v>
      </c>
      <c r="G11" s="18" t="s">
        <v>30</v>
      </c>
      <c r="H11" s="17" t="s">
        <v>56</v>
      </c>
      <c r="I11" s="24">
        <v>573</v>
      </c>
      <c r="J11" s="24">
        <v>432</v>
      </c>
      <c r="K11" s="24">
        <v>557</v>
      </c>
      <c r="L11" s="24">
        <v>557</v>
      </c>
      <c r="M11" s="24">
        <v>557</v>
      </c>
      <c r="N11" s="25">
        <f t="shared" si="4"/>
        <v>557</v>
      </c>
      <c r="O11" s="24">
        <f t="shared" si="0"/>
        <v>3233</v>
      </c>
      <c r="P11" s="20"/>
      <c r="Q11" s="24">
        <v>0.18</v>
      </c>
      <c r="R11" s="24">
        <f t="shared" si="1"/>
        <v>581.94</v>
      </c>
      <c r="S11" s="24">
        <v>574</v>
      </c>
      <c r="T11" s="24">
        <v>574</v>
      </c>
      <c r="U11" s="25">
        <f t="shared" si="2"/>
        <v>0</v>
      </c>
      <c r="V11" s="24">
        <f t="shared" si="3"/>
        <v>581.94</v>
      </c>
    </row>
    <row r="12" s="1" customFormat="1" ht="58" customHeight="1" spans="1:22">
      <c r="A12" s="22">
        <v>8</v>
      </c>
      <c r="B12" s="23" t="s">
        <v>57</v>
      </c>
      <c r="C12" s="23" t="s">
        <v>58</v>
      </c>
      <c r="D12" s="17">
        <v>900</v>
      </c>
      <c r="E12" s="17">
        <v>2100</v>
      </c>
      <c r="F12" s="17" t="s">
        <v>35</v>
      </c>
      <c r="G12" s="18" t="s">
        <v>59</v>
      </c>
      <c r="H12" s="17" t="s">
        <v>37</v>
      </c>
      <c r="I12" s="24">
        <v>587</v>
      </c>
      <c r="J12" s="24">
        <v>322</v>
      </c>
      <c r="K12" s="24">
        <v>447</v>
      </c>
      <c r="L12" s="24">
        <v>447</v>
      </c>
      <c r="M12" s="24">
        <v>447</v>
      </c>
      <c r="N12" s="25">
        <f t="shared" si="4"/>
        <v>447</v>
      </c>
      <c r="O12" s="24">
        <f t="shared" si="0"/>
        <v>2697</v>
      </c>
      <c r="P12" s="20"/>
      <c r="Q12" s="24">
        <v>0.18</v>
      </c>
      <c r="R12" s="24">
        <f t="shared" si="1"/>
        <v>485.46</v>
      </c>
      <c r="S12" s="24">
        <v>588</v>
      </c>
      <c r="T12" s="24">
        <v>587</v>
      </c>
      <c r="U12" s="25">
        <f t="shared" si="2"/>
        <v>-0.18</v>
      </c>
      <c r="V12" s="24">
        <f t="shared" si="3"/>
        <v>485.28</v>
      </c>
    </row>
    <row r="13" s="1" customFormat="1" ht="58" customHeight="1" spans="1:22">
      <c r="A13" s="22">
        <v>9</v>
      </c>
      <c r="B13" s="23" t="s">
        <v>60</v>
      </c>
      <c r="C13" s="23" t="s">
        <v>61</v>
      </c>
      <c r="D13" s="17">
        <v>900</v>
      </c>
      <c r="E13" s="17">
        <v>2100</v>
      </c>
      <c r="F13" s="17" t="s">
        <v>62</v>
      </c>
      <c r="G13" s="18" t="s">
        <v>41</v>
      </c>
      <c r="H13" s="17" t="s">
        <v>63</v>
      </c>
      <c r="I13" s="24">
        <v>44</v>
      </c>
      <c r="J13" s="24">
        <v>44</v>
      </c>
      <c r="K13" s="24">
        <v>184</v>
      </c>
      <c r="L13" s="24">
        <v>184</v>
      </c>
      <c r="M13" s="24">
        <v>184</v>
      </c>
      <c r="N13" s="25">
        <f t="shared" si="4"/>
        <v>184</v>
      </c>
      <c r="O13" s="24">
        <f t="shared" si="0"/>
        <v>824</v>
      </c>
      <c r="P13" s="20"/>
      <c r="Q13" s="24">
        <v>0.18</v>
      </c>
      <c r="R13" s="24">
        <f t="shared" si="1"/>
        <v>148.32</v>
      </c>
      <c r="S13" s="24">
        <v>39</v>
      </c>
      <c r="T13" s="24">
        <v>43</v>
      </c>
      <c r="U13" s="25">
        <f t="shared" si="2"/>
        <v>0.72</v>
      </c>
      <c r="V13" s="24">
        <f t="shared" si="3"/>
        <v>149.04</v>
      </c>
    </row>
    <row r="14" s="1" customFormat="1" ht="58" customHeight="1" spans="1:22">
      <c r="A14" s="28" t="s">
        <v>7</v>
      </c>
      <c r="B14" s="29"/>
      <c r="C14" s="29"/>
      <c r="D14" s="29"/>
      <c r="E14" s="29"/>
      <c r="F14" s="29"/>
      <c r="G14" s="29"/>
      <c r="H14" s="30"/>
      <c r="I14" s="24">
        <f t="shared" ref="I14:N14" si="5">SUM(I5:I13)</f>
        <v>2805</v>
      </c>
      <c r="J14" s="24">
        <f t="shared" si="5"/>
        <v>1767</v>
      </c>
      <c r="K14" s="24">
        <f t="shared" si="5"/>
        <v>2637</v>
      </c>
      <c r="L14" s="24">
        <f t="shared" si="5"/>
        <v>2637</v>
      </c>
      <c r="M14" s="24">
        <f t="shared" si="5"/>
        <v>2637</v>
      </c>
      <c r="N14" s="24">
        <f t="shared" si="5"/>
        <v>2637</v>
      </c>
      <c r="O14" s="24">
        <f t="shared" si="0"/>
        <v>15120</v>
      </c>
      <c r="P14" s="31"/>
      <c r="Q14" s="24">
        <v>0.18</v>
      </c>
      <c r="R14" s="24">
        <f t="shared" ref="R14:T14" si="6">SUM(R5:R13)</f>
        <v>2721.6</v>
      </c>
      <c r="S14" s="24">
        <f t="shared" si="6"/>
        <v>2775</v>
      </c>
      <c r="T14" s="24">
        <f t="shared" si="6"/>
        <v>2786</v>
      </c>
      <c r="U14" s="25">
        <f t="shared" si="2"/>
        <v>1.98</v>
      </c>
      <c r="V14" s="24">
        <f t="shared" si="3"/>
        <v>2723.58</v>
      </c>
    </row>
    <row r="15" ht="56" customHeight="1" spans="1:22">
      <c r="B15" s="32" t="s">
        <v>64</v>
      </c>
      <c r="C15" s="32"/>
      <c r="D15" s="32"/>
      <c r="E15" s="32"/>
      <c r="F15" s="32"/>
      <c r="G15" s="32"/>
      <c r="H15" s="32"/>
      <c r="I15" s="32"/>
      <c r="J15" s="32"/>
      <c r="K15" s="32"/>
      <c r="L15" s="32"/>
      <c r="M15" s="32"/>
      <c r="N15" s="32"/>
      <c r="O15" s="32"/>
      <c r="P15" s="32"/>
      <c r="Q15" s="32"/>
      <c r="R15" s="32"/>
      <c r="S15" s="32"/>
      <c r="T15" s="32"/>
      <c r="U15" s="32"/>
      <c r="V15" s="32"/>
    </row>
  </sheetData>
  <mergeCells count="17">
    <mergeCell ref="A2:V2"/>
    <mergeCell ref="D3:H3"/>
    <mergeCell ref="I3:N3"/>
    <mergeCell ref="A14:H14"/>
    <mergeCell ref="B15:V15"/>
    <mergeCell ref="A3:A4"/>
    <mergeCell ref="B3:B4"/>
    <mergeCell ref="C3:C4"/>
    <mergeCell ref="O3:O4"/>
    <mergeCell ref="P3:P4"/>
    <mergeCell ref="P5:P14"/>
    <mergeCell ref="Q3:Q4"/>
    <mergeCell ref="R3:R4"/>
    <mergeCell ref="S3:S4"/>
    <mergeCell ref="T3:T4"/>
    <mergeCell ref="U3:U4"/>
    <mergeCell ref="V3:V4"/>
  </mergeCells>
  <pageMargins left="0.75" right="0.747916666666667" top="0.629861111111111" bottom="0.590277777777778" header="0.5" footer="0.5"/>
  <pageSetup paperSize="9" scale="5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蓝莓绵绵冰</cp:lastModifiedBy>
  <dcterms:created xsi:type="dcterms:W3CDTF">2026-10-29T01:21:00Z</dcterms:created>
  <dcterms:modified xsi:type="dcterms:W3CDTF">2026-11-02T02:17:33Z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668382624AAB44C99100971E2A6BD281_11</vt:lpwstr>
  </property>
  <property fmtid="{D5CDD505-2E9C-101B-9397-08002B2CF9AE}" pid="3" name="KSOProductBuildVer">
    <vt:lpwstr>2052-12.1.0.29161</vt:lpwstr>
  </property>
  <property fmtid="{D5CDD505-2E9C-101B-9397-08002B2CF9AE}" pid="4" name="CalculationRule">
    <vt:i4>1</vt:i4>
  </property>
</Properties>
</file>