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X84X90递补选房公告\2.X90递补选房\亦城亦禧递补选房附件\"/>
    </mc:Choice>
  </mc:AlternateContent>
  <bookViews>
    <workbookView xWindow="-105" yWindow="-105" windowWidth="20730" windowHeight="11760" firstSheet="1" activeTab="1"/>
  </bookViews>
  <sheets>
    <sheet name="销售台帐" sheetId="3" state="hidden" r:id="rId1"/>
    <sheet name="Sheet2" sheetId="10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0" l="1"/>
  <c r="F3" i="10" s="1"/>
  <c r="G4" i="10"/>
  <c r="F4" i="10" s="1"/>
  <c r="G5" i="10"/>
  <c r="F5" i="10" s="1"/>
  <c r="G2" i="10"/>
  <c r="F2" i="10" s="1"/>
  <c r="AH18" i="3" l="1"/>
  <c r="AH19" i="3" s="1"/>
  <c r="AH20" i="3" s="1"/>
  <c r="AD18" i="3"/>
  <c r="AD19" i="3" s="1"/>
  <c r="AD20" i="3" s="1"/>
  <c r="AB18" i="3"/>
  <c r="AB19" i="3" s="1"/>
  <c r="AB20" i="3" s="1"/>
  <c r="Z18" i="3"/>
  <c r="Z19" i="3" s="1"/>
  <c r="Z20" i="3" s="1"/>
  <c r="X18" i="3"/>
  <c r="X19" i="3" s="1"/>
  <c r="X20" i="3" s="1"/>
  <c r="C18" i="3"/>
  <c r="B19" i="3" s="1"/>
  <c r="A20" i="3" s="1"/>
</calcChain>
</file>

<file path=xl/sharedStrings.xml><?xml version="1.0" encoding="utf-8"?>
<sst xmlns="http://schemas.openxmlformats.org/spreadsheetml/2006/main" count="70" uniqueCount="62">
  <si>
    <t>序号</t>
  </si>
  <si>
    <t>楼号</t>
  </si>
  <si>
    <t>单元</t>
  </si>
  <si>
    <t>房号</t>
  </si>
  <si>
    <t>合并房号</t>
  </si>
  <si>
    <t>建筑面积</t>
  </si>
  <si>
    <t>套内面积</t>
  </si>
  <si>
    <t>建面单价</t>
  </si>
  <si>
    <t>套内单价</t>
  </si>
  <si>
    <t>总价</t>
  </si>
  <si>
    <t>居室</t>
  </si>
  <si>
    <t>户型编号</t>
  </si>
  <si>
    <t>两居</t>
  </si>
  <si>
    <t>认购日期</t>
  </si>
  <si>
    <t>草签日期</t>
  </si>
  <si>
    <t>提正日期</t>
  </si>
  <si>
    <t>合同编号</t>
  </si>
  <si>
    <t>交款情况</t>
  </si>
  <si>
    <t>付款方式</t>
  </si>
  <si>
    <t>贷款银行</t>
  </si>
  <si>
    <t>定金</t>
  </si>
  <si>
    <t>首付款时间</t>
  </si>
  <si>
    <t>首付款（含定金）（元）</t>
  </si>
  <si>
    <t>贷款金额（元）</t>
  </si>
  <si>
    <t>累计交款金额（元）</t>
  </si>
  <si>
    <t>联系电话1</t>
  </si>
  <si>
    <t>联系电话2</t>
  </si>
  <si>
    <t>通讯地址</t>
  </si>
  <si>
    <t>邮政编码</t>
  </si>
  <si>
    <t>正商雅筑佳苑项目（住宅销售台帐）</t>
  </si>
  <si>
    <t>累计序号</t>
  </si>
  <si>
    <t>本年序号</t>
  </si>
  <si>
    <t>本月序号</t>
  </si>
  <si>
    <t>房屋信息</t>
  </si>
  <si>
    <t>业主信息</t>
  </si>
  <si>
    <t>回款情况</t>
  </si>
  <si>
    <t>代理费结算情况</t>
  </si>
  <si>
    <t>产权人姓名</t>
  </si>
  <si>
    <t>身份证号码/证件号码</t>
  </si>
  <si>
    <t>追加首付款日期</t>
  </si>
  <si>
    <t>追加首付款金额（元）</t>
  </si>
  <si>
    <t>贷款到账日期</t>
  </si>
  <si>
    <t>贷款到账金额</t>
  </si>
  <si>
    <t>月度回款合计</t>
  </si>
  <si>
    <t>是否全款到账</t>
  </si>
  <si>
    <t>应结算代理费点位</t>
  </si>
  <si>
    <t>应结算代理费金额（含入住留存）</t>
  </si>
  <si>
    <t>实际已结算代理费点位（%）</t>
  </si>
  <si>
    <t>实际已结算代理费金额</t>
  </si>
  <si>
    <t>未结算代理费金额</t>
  </si>
  <si>
    <t>1月月度累计</t>
  </si>
  <si>
    <t>2019年度累计</t>
  </si>
  <si>
    <t>开盘累计</t>
  </si>
  <si>
    <t>房号</t>
    <phoneticPr fontId="2" type="noConversion"/>
  </si>
  <si>
    <t>1-1-1203</t>
    <phoneticPr fontId="2" type="noConversion"/>
  </si>
  <si>
    <t>5-1-101</t>
    <phoneticPr fontId="2" type="noConversion"/>
  </si>
  <si>
    <t>5-1-104</t>
    <phoneticPr fontId="2" type="noConversion"/>
  </si>
  <si>
    <t>8-1-202</t>
    <phoneticPr fontId="2" type="noConversion"/>
  </si>
  <si>
    <t>B</t>
    <phoneticPr fontId="2" type="noConversion"/>
  </si>
  <si>
    <t>B反</t>
    <phoneticPr fontId="2" type="noConversion"/>
  </si>
  <si>
    <t>A-1</t>
    <phoneticPr fontId="2" type="noConversion"/>
  </si>
  <si>
    <t>A-2反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</si>
</sst>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 "/>
    <numFmt numFmtId="177" formatCode="#,##0_);[Red]\(#,##0\)"/>
    <numFmt numFmtId="178" formatCode="0_);[Red]\(0\)"/>
    <numFmt numFmtId="179" formatCode="#,##0.00_);[Red]\(#,##0.00\)"/>
    <numFmt numFmtId="180" formatCode="yyyy\/m\/d;@"/>
    <numFmt numFmtId="181" formatCode="0.00_ "/>
  </numFmts>
  <fonts count="17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新宋体"/>
      <family val="3"/>
      <charset val="134"/>
    </font>
    <font>
      <b/>
      <sz val="9"/>
      <color indexed="10"/>
      <name val="新宋体"/>
      <family val="3"/>
      <charset val="134"/>
    </font>
    <font>
      <sz val="9"/>
      <color indexed="8"/>
      <name val="宋体"/>
      <family val="3"/>
      <charset val="134"/>
    </font>
    <font>
      <b/>
      <sz val="14"/>
      <name val="新宋体"/>
      <family val="3"/>
      <charset val="134"/>
    </font>
    <font>
      <sz val="9"/>
      <name val="新宋体"/>
      <family val="3"/>
      <charset val="134"/>
    </font>
    <font>
      <sz val="9"/>
      <color indexed="8"/>
      <name val="宋体  "/>
      <charset val="134"/>
    </font>
    <font>
      <b/>
      <sz val="9"/>
      <color theme="3" tint="0.39988402966399123"/>
      <name val="新宋体"/>
      <family val="3"/>
      <charset val="134"/>
    </font>
    <font>
      <b/>
      <sz val="9"/>
      <color theme="1"/>
      <name val="新宋体"/>
      <family val="3"/>
      <charset val="134"/>
    </font>
    <font>
      <b/>
      <sz val="9"/>
      <color theme="4"/>
      <name val="新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3" fillId="0" borderId="0" applyProtection="0"/>
    <xf numFmtId="0" fontId="3" fillId="0" borderId="0" applyProtection="0"/>
    <xf numFmtId="0" fontId="14" fillId="0" borderId="0">
      <alignment vertical="center"/>
    </xf>
    <xf numFmtId="0" fontId="13" fillId="0" borderId="0" applyProtection="0"/>
    <xf numFmtId="0" fontId="16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0" fontId="4" fillId="4" borderId="1" xfId="4" applyNumberFormat="1" applyFont="1" applyFill="1" applyBorder="1" applyAlignment="1">
      <alignment horizontal="center" vertical="center" wrapText="1"/>
    </xf>
    <xf numFmtId="177" fontId="5" fillId="4" borderId="3" xfId="0" applyNumberFormat="1" applyFont="1" applyFill="1" applyBorder="1" applyAlignment="1">
      <alignment horizontal="center" vertical="center" wrapText="1"/>
    </xf>
    <xf numFmtId="179" fontId="5" fillId="4" borderId="3" xfId="0" applyNumberFormat="1" applyFont="1" applyFill="1" applyBorder="1" applyAlignment="1">
      <alignment horizontal="center" vertical="center"/>
    </xf>
    <xf numFmtId="178" fontId="5" fillId="4" borderId="3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vertical="center" wrapText="1"/>
    </xf>
    <xf numFmtId="0" fontId="1" fillId="2" borderId="1" xfId="2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5" fillId="5" borderId="3" xfId="0" applyNumberFormat="1" applyFont="1" applyFill="1" applyBorder="1" applyAlignment="1">
      <alignment horizontal="center" vertical="center" wrapText="1"/>
    </xf>
    <xf numFmtId="179" fontId="5" fillId="5" borderId="3" xfId="0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178" fontId="4" fillId="2" borderId="1" xfId="4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vertical="center" wrapText="1"/>
    </xf>
    <xf numFmtId="178" fontId="5" fillId="2" borderId="1" xfId="4" applyNumberFormat="1" applyFont="1" applyFill="1" applyBorder="1" applyAlignment="1">
      <alignment horizontal="center" vertical="center" wrapText="1"/>
    </xf>
    <xf numFmtId="10" fontId="10" fillId="5" borderId="1" xfId="4" applyNumberFormat="1" applyFont="1" applyFill="1" applyBorder="1" applyAlignment="1">
      <alignment horizontal="center" vertical="center" wrapText="1"/>
    </xf>
    <xf numFmtId="178" fontId="11" fillId="5" borderId="1" xfId="4" applyNumberFormat="1" applyFont="1" applyFill="1" applyBorder="1" applyAlignment="1">
      <alignment horizontal="center" vertical="center" wrapText="1"/>
    </xf>
    <xf numFmtId="10" fontId="12" fillId="5" borderId="1" xfId="4" applyNumberFormat="1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 wrapText="1"/>
    </xf>
    <xf numFmtId="176" fontId="4" fillId="5" borderId="2" xfId="4" applyNumberFormat="1" applyFont="1" applyFill="1" applyBorder="1" applyAlignment="1">
      <alignment horizontal="center" vertical="center" wrapText="1"/>
    </xf>
    <xf numFmtId="176" fontId="4" fillId="5" borderId="8" xfId="4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5" xfId="2" applyNumberFormat="1" applyFont="1" applyFill="1" applyBorder="1" applyAlignment="1">
      <alignment horizontal="center" vertical="center"/>
    </xf>
    <xf numFmtId="0" fontId="1" fillId="2" borderId="4" xfId="2" applyNumberFormat="1" applyFont="1" applyFill="1" applyBorder="1" applyAlignment="1">
      <alignment horizontal="center" vertical="center"/>
    </xf>
    <xf numFmtId="0" fontId="1" fillId="2" borderId="6" xfId="2" applyNumberFormat="1" applyFont="1" applyFill="1" applyBorder="1" applyAlignment="1">
      <alignment horizontal="center" vertical="center"/>
    </xf>
    <xf numFmtId="0" fontId="4" fillId="5" borderId="1" xfId="4" applyNumberFormat="1" applyFont="1" applyFill="1" applyBorder="1" applyAlignment="1">
      <alignment horizontal="center" vertical="center" wrapText="1"/>
    </xf>
    <xf numFmtId="0" fontId="4" fillId="5" borderId="8" xfId="4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NumberFormat="1" applyFont="1" applyFill="1" applyBorder="1" applyAlignment="1">
      <alignment horizontal="center" vertical="center" wrapText="1"/>
    </xf>
    <xf numFmtId="178" fontId="5" fillId="4" borderId="5" xfId="4" applyNumberFormat="1" applyFont="1" applyFill="1" applyBorder="1" applyAlignment="1">
      <alignment horizontal="center" vertical="center" wrapText="1"/>
    </xf>
    <xf numFmtId="178" fontId="5" fillId="4" borderId="6" xfId="4" applyNumberFormat="1" applyFont="1" applyFill="1" applyBorder="1" applyAlignment="1">
      <alignment horizontal="center" vertical="center" wrapText="1"/>
    </xf>
    <xf numFmtId="178" fontId="5" fillId="4" borderId="4" xfId="4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66" xfId="5"/>
    <cellStyle name="常规 2" xfId="3"/>
    <cellStyle name="常规_Sheet1" xfId="4"/>
    <cellStyle name="常规_Sheet1_Sheet2" xfId="2"/>
    <cellStyle name="常规_Sheet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workbookViewId="0">
      <pane xSplit="7" ySplit="3" topLeftCell="H4" activePane="bottomRight" state="frozenSplit"/>
      <selection pane="topRight"/>
      <selection pane="bottomLeft"/>
      <selection pane="bottomRight" activeCell="F20" sqref="F20"/>
    </sheetView>
  </sheetViews>
  <sheetFormatPr defaultColWidth="9" defaultRowHeight="13.5"/>
  <cols>
    <col min="7" max="7" width="14.75" customWidth="1"/>
    <col min="8" max="12" width="11.875" customWidth="1"/>
    <col min="13" max="13" width="15.125" customWidth="1"/>
    <col min="14" max="14" width="11.375" customWidth="1"/>
    <col min="15" max="15" width="11.625" customWidth="1"/>
    <col min="16" max="16" width="13.25" customWidth="1"/>
    <col min="17" max="17" width="12.875" customWidth="1"/>
    <col min="18" max="18" width="20.125" customWidth="1"/>
    <col min="19" max="19" width="19.75" customWidth="1"/>
    <col min="20" max="21" width="12.75" customWidth="1"/>
    <col min="22" max="22" width="14" customWidth="1"/>
    <col min="23" max="23" width="9.75" customWidth="1"/>
    <col min="24" max="24" width="12.75" customWidth="1"/>
    <col min="25" max="25" width="11.875" customWidth="1"/>
    <col min="26" max="26" width="11.125" customWidth="1"/>
    <col min="27" max="27" width="11.75" customWidth="1"/>
    <col min="28" max="28" width="10.875" customWidth="1"/>
    <col min="29" max="29" width="12.75" customWidth="1"/>
    <col min="30" max="30" width="11.5" customWidth="1"/>
    <col min="31" max="31" width="15.5" customWidth="1"/>
    <col min="32" max="33" width="11" customWidth="1"/>
    <col min="36" max="36" width="13.75" customWidth="1"/>
    <col min="37" max="37" width="14.375" customWidth="1"/>
    <col min="38" max="38" width="16.625" customWidth="1"/>
    <col min="39" max="39" width="13.875" customWidth="1"/>
    <col min="40" max="40" width="15.5" customWidth="1"/>
  </cols>
  <sheetData>
    <row r="1" spans="1:40" s="9" customFormat="1" ht="26.2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9"/>
      <c r="R1" s="19"/>
      <c r="S1" s="19"/>
      <c r="T1" s="19"/>
      <c r="U1" s="19"/>
      <c r="V1" s="19"/>
      <c r="W1" s="20"/>
      <c r="X1" s="20"/>
      <c r="Y1" s="19"/>
      <c r="Z1" s="19"/>
      <c r="AA1" s="27"/>
      <c r="AB1" s="19"/>
      <c r="AC1" s="19"/>
      <c r="AD1" s="20"/>
      <c r="AE1" s="20"/>
      <c r="AF1" s="19"/>
      <c r="AG1" s="19"/>
      <c r="AH1" s="20"/>
      <c r="AI1" s="20"/>
      <c r="AJ1" s="31"/>
      <c r="AK1" s="20"/>
      <c r="AL1" s="31"/>
      <c r="AM1" s="20"/>
      <c r="AN1" s="20"/>
    </row>
    <row r="2" spans="1:40" s="1" customFormat="1" ht="26.25" customHeight="1">
      <c r="A2" s="51" t="s">
        <v>30</v>
      </c>
      <c r="B2" s="51" t="s">
        <v>31</v>
      </c>
      <c r="C2" s="41" t="s">
        <v>32</v>
      </c>
      <c r="D2" s="41" t="s">
        <v>1</v>
      </c>
      <c r="E2" s="41" t="s">
        <v>2</v>
      </c>
      <c r="F2" s="41" t="s">
        <v>3</v>
      </c>
      <c r="G2" s="41" t="s">
        <v>4</v>
      </c>
      <c r="H2" s="48" t="s">
        <v>33</v>
      </c>
      <c r="I2" s="49"/>
      <c r="J2" s="49"/>
      <c r="K2" s="49"/>
      <c r="L2" s="50"/>
      <c r="M2" s="44" t="s">
        <v>13</v>
      </c>
      <c r="N2" s="46" t="s">
        <v>14</v>
      </c>
      <c r="O2" s="46" t="s">
        <v>15</v>
      </c>
      <c r="P2" s="46" t="s">
        <v>16</v>
      </c>
      <c r="Q2" s="53" t="s">
        <v>34</v>
      </c>
      <c r="R2" s="53"/>
      <c r="S2" s="53"/>
      <c r="T2" s="53"/>
      <c r="U2" s="53"/>
      <c r="V2" s="53"/>
      <c r="W2" s="54" t="s">
        <v>17</v>
      </c>
      <c r="X2" s="55"/>
      <c r="Y2" s="55"/>
      <c r="Z2" s="55"/>
      <c r="AA2" s="55"/>
      <c r="AB2" s="55"/>
      <c r="AC2" s="55"/>
      <c r="AD2" s="55"/>
      <c r="AE2" s="55"/>
      <c r="AF2" s="55"/>
      <c r="AG2" s="56"/>
      <c r="AH2" s="57" t="s">
        <v>35</v>
      </c>
      <c r="AI2" s="58"/>
      <c r="AJ2" s="57" t="s">
        <v>36</v>
      </c>
      <c r="AK2" s="59"/>
      <c r="AL2" s="59"/>
      <c r="AM2" s="59"/>
      <c r="AN2" s="58"/>
    </row>
    <row r="3" spans="1:40" s="2" customFormat="1" ht="27.75" customHeight="1">
      <c r="A3" s="52"/>
      <c r="B3" s="52"/>
      <c r="C3" s="43"/>
      <c r="D3" s="42"/>
      <c r="E3" s="42"/>
      <c r="F3" s="42"/>
      <c r="G3" s="43"/>
      <c r="H3" s="13" t="s">
        <v>5</v>
      </c>
      <c r="I3" s="13" t="s">
        <v>6</v>
      </c>
      <c r="J3" s="13" t="s">
        <v>8</v>
      </c>
      <c r="K3" s="13" t="s">
        <v>7</v>
      </c>
      <c r="L3" s="13" t="s">
        <v>9</v>
      </c>
      <c r="M3" s="45"/>
      <c r="N3" s="47"/>
      <c r="O3" s="47"/>
      <c r="P3" s="47"/>
      <c r="Q3" s="21" t="s">
        <v>37</v>
      </c>
      <c r="R3" s="21" t="s">
        <v>38</v>
      </c>
      <c r="S3" s="4" t="s">
        <v>27</v>
      </c>
      <c r="T3" s="4" t="s">
        <v>28</v>
      </c>
      <c r="U3" s="4" t="s">
        <v>25</v>
      </c>
      <c r="V3" s="4" t="s">
        <v>26</v>
      </c>
      <c r="W3" s="22" t="s">
        <v>18</v>
      </c>
      <c r="X3" s="22" t="s">
        <v>19</v>
      </c>
      <c r="Y3" s="22" t="s">
        <v>20</v>
      </c>
      <c r="Z3" s="22" t="s">
        <v>21</v>
      </c>
      <c r="AA3" s="22" t="s">
        <v>22</v>
      </c>
      <c r="AB3" s="22" t="s">
        <v>23</v>
      </c>
      <c r="AC3" s="22" t="s">
        <v>39</v>
      </c>
      <c r="AD3" s="22" t="s">
        <v>40</v>
      </c>
      <c r="AE3" s="22" t="s">
        <v>24</v>
      </c>
      <c r="AF3" s="22" t="s">
        <v>41</v>
      </c>
      <c r="AG3" s="22" t="s">
        <v>42</v>
      </c>
      <c r="AH3" s="32" t="s">
        <v>43</v>
      </c>
      <c r="AI3" s="32" t="s">
        <v>44</v>
      </c>
      <c r="AJ3" s="33" t="s">
        <v>45</v>
      </c>
      <c r="AK3" s="34" t="s">
        <v>46</v>
      </c>
      <c r="AL3" s="35" t="s">
        <v>47</v>
      </c>
      <c r="AM3" s="34" t="s">
        <v>48</v>
      </c>
      <c r="AN3" s="34" t="s">
        <v>49</v>
      </c>
    </row>
    <row r="4" spans="1:40" s="10" customFormat="1" ht="18" customHeight="1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5"/>
      <c r="Q4" s="23"/>
      <c r="R4" s="23"/>
      <c r="S4" s="14"/>
      <c r="T4" s="14"/>
      <c r="U4" s="14"/>
      <c r="V4" s="14"/>
      <c r="W4" s="24"/>
      <c r="X4" s="25"/>
      <c r="Y4" s="28"/>
      <c r="Z4" s="24"/>
      <c r="AA4" s="29"/>
      <c r="AB4" s="24"/>
      <c r="AC4" s="30"/>
      <c r="AD4" s="24"/>
      <c r="AE4" s="24"/>
      <c r="AF4" s="24"/>
      <c r="AG4" s="24"/>
      <c r="AH4" s="24"/>
      <c r="AI4" s="24"/>
      <c r="AJ4" s="36"/>
      <c r="AK4" s="24"/>
      <c r="AL4" s="36"/>
      <c r="AM4" s="24"/>
      <c r="AN4" s="24"/>
    </row>
    <row r="5" spans="1:40" s="10" customFormat="1" ht="18" customHeight="1">
      <c r="A5" s="14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8"/>
      <c r="N5" s="18"/>
      <c r="O5" s="18"/>
      <c r="P5" s="15"/>
      <c r="Q5" s="23"/>
      <c r="R5" s="23"/>
      <c r="S5" s="14"/>
      <c r="T5" s="14"/>
      <c r="U5" s="14"/>
      <c r="V5" s="14"/>
      <c r="W5" s="24"/>
      <c r="X5" s="25"/>
      <c r="Y5" s="28"/>
      <c r="Z5" s="24"/>
      <c r="AA5" s="29"/>
      <c r="AB5" s="24"/>
      <c r="AC5" s="30"/>
      <c r="AD5" s="24"/>
      <c r="AE5" s="24"/>
      <c r="AF5" s="24"/>
      <c r="AG5" s="24"/>
      <c r="AH5" s="24"/>
      <c r="AI5" s="24"/>
      <c r="AJ5" s="36"/>
      <c r="AK5" s="24"/>
      <c r="AL5" s="36"/>
      <c r="AM5" s="24"/>
      <c r="AN5" s="24"/>
    </row>
    <row r="6" spans="1:40" s="10" customFormat="1" ht="18" customHeight="1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8"/>
      <c r="N6" s="18"/>
      <c r="O6" s="18"/>
      <c r="P6" s="15"/>
      <c r="Q6" s="23"/>
      <c r="R6" s="23"/>
      <c r="S6" s="14"/>
      <c r="T6" s="14"/>
      <c r="U6" s="14"/>
      <c r="V6" s="14"/>
      <c r="W6" s="24"/>
      <c r="X6" s="25"/>
      <c r="Y6" s="28"/>
      <c r="Z6" s="24"/>
      <c r="AA6" s="29"/>
      <c r="AB6" s="24"/>
      <c r="AC6" s="30"/>
      <c r="AD6" s="24"/>
      <c r="AE6" s="24"/>
      <c r="AF6" s="24"/>
      <c r="AG6" s="24"/>
      <c r="AH6" s="24"/>
      <c r="AI6" s="24"/>
      <c r="AJ6" s="36"/>
      <c r="AK6" s="24"/>
      <c r="AL6" s="36"/>
      <c r="AM6" s="24"/>
      <c r="AN6" s="24"/>
    </row>
    <row r="7" spans="1:40" s="10" customFormat="1" ht="18" customHeight="1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8"/>
      <c r="N7" s="18"/>
      <c r="O7" s="18"/>
      <c r="P7" s="15"/>
      <c r="Q7" s="23"/>
      <c r="R7" s="23"/>
      <c r="S7" s="14"/>
      <c r="T7" s="14"/>
      <c r="U7" s="14"/>
      <c r="V7" s="14"/>
      <c r="W7" s="24"/>
      <c r="X7" s="25"/>
      <c r="Y7" s="28"/>
      <c r="Z7" s="24"/>
      <c r="AA7" s="29"/>
      <c r="AB7" s="24"/>
      <c r="AC7" s="30"/>
      <c r="AD7" s="24"/>
      <c r="AE7" s="24"/>
      <c r="AF7" s="24"/>
      <c r="AG7" s="24"/>
      <c r="AH7" s="24"/>
      <c r="AI7" s="24"/>
      <c r="AJ7" s="36"/>
      <c r="AK7" s="24"/>
      <c r="AL7" s="36"/>
      <c r="AM7" s="24"/>
      <c r="AN7" s="24"/>
    </row>
    <row r="8" spans="1:40" s="10" customFormat="1" ht="18" customHeight="1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8"/>
      <c r="N8" s="18"/>
      <c r="O8" s="18"/>
      <c r="P8" s="15"/>
      <c r="Q8" s="23"/>
      <c r="R8" s="23"/>
      <c r="S8" s="14"/>
      <c r="T8" s="14"/>
      <c r="U8" s="14"/>
      <c r="V8" s="14"/>
      <c r="W8" s="24"/>
      <c r="X8" s="25"/>
      <c r="Y8" s="28"/>
      <c r="Z8" s="24"/>
      <c r="AA8" s="29"/>
      <c r="AB8" s="24"/>
      <c r="AC8" s="30"/>
      <c r="AD8" s="24"/>
      <c r="AE8" s="24"/>
      <c r="AF8" s="24"/>
      <c r="AG8" s="24"/>
      <c r="AH8" s="24"/>
      <c r="AI8" s="24"/>
      <c r="AJ8" s="36"/>
      <c r="AK8" s="24"/>
      <c r="AL8" s="36"/>
      <c r="AM8" s="24"/>
      <c r="AN8" s="24"/>
    </row>
    <row r="9" spans="1:40" s="10" customFormat="1" ht="18" customHeight="1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8"/>
      <c r="N9" s="18"/>
      <c r="O9" s="18"/>
      <c r="P9" s="15"/>
      <c r="Q9" s="23"/>
      <c r="R9" s="23"/>
      <c r="S9" s="14"/>
      <c r="T9" s="14"/>
      <c r="U9" s="14"/>
      <c r="V9" s="14"/>
      <c r="W9" s="24"/>
      <c r="X9" s="25"/>
      <c r="Y9" s="28"/>
      <c r="Z9" s="24"/>
      <c r="AA9" s="29"/>
      <c r="AB9" s="24"/>
      <c r="AC9" s="30"/>
      <c r="AD9" s="24"/>
      <c r="AE9" s="24"/>
      <c r="AF9" s="24"/>
      <c r="AG9" s="24"/>
      <c r="AH9" s="24"/>
      <c r="AI9" s="24"/>
      <c r="AJ9" s="36"/>
      <c r="AK9" s="24"/>
      <c r="AL9" s="36"/>
      <c r="AM9" s="24"/>
      <c r="AN9" s="24"/>
    </row>
    <row r="10" spans="1:40" s="10" customFormat="1" ht="18" customHeight="1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8"/>
      <c r="N10" s="18"/>
      <c r="O10" s="18"/>
      <c r="P10" s="15"/>
      <c r="Q10" s="23"/>
      <c r="R10" s="23"/>
      <c r="S10" s="14"/>
      <c r="T10" s="14"/>
      <c r="U10" s="14"/>
      <c r="V10" s="14"/>
      <c r="W10" s="24"/>
      <c r="X10" s="25"/>
      <c r="Y10" s="28"/>
      <c r="Z10" s="24"/>
      <c r="AA10" s="29"/>
      <c r="AB10" s="24"/>
      <c r="AC10" s="30"/>
      <c r="AD10" s="24"/>
      <c r="AE10" s="24"/>
      <c r="AF10" s="24"/>
      <c r="AG10" s="24"/>
      <c r="AH10" s="24"/>
      <c r="AI10" s="24"/>
      <c r="AJ10" s="36"/>
      <c r="AK10" s="24"/>
      <c r="AL10" s="36"/>
      <c r="AM10" s="24"/>
      <c r="AN10" s="24"/>
    </row>
    <row r="11" spans="1:40" s="10" customFormat="1" ht="18" customHeight="1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8"/>
      <c r="N11" s="18"/>
      <c r="O11" s="18"/>
      <c r="P11" s="15"/>
      <c r="Q11" s="23"/>
      <c r="R11" s="23"/>
      <c r="S11" s="14"/>
      <c r="T11" s="14"/>
      <c r="U11" s="14"/>
      <c r="V11" s="14"/>
      <c r="W11" s="24"/>
      <c r="X11" s="25"/>
      <c r="Y11" s="28"/>
      <c r="Z11" s="24"/>
      <c r="AA11" s="29"/>
      <c r="AB11" s="24"/>
      <c r="AC11" s="30"/>
      <c r="AD11" s="24"/>
      <c r="AE11" s="24"/>
      <c r="AF11" s="24"/>
      <c r="AG11" s="24"/>
      <c r="AH11" s="24"/>
      <c r="AI11" s="24"/>
      <c r="AJ11" s="36"/>
      <c r="AK11" s="24"/>
      <c r="AL11" s="36"/>
      <c r="AM11" s="24"/>
      <c r="AN11" s="24"/>
    </row>
    <row r="12" spans="1:40" s="10" customFormat="1" ht="18" customHeight="1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8"/>
      <c r="N12" s="18"/>
      <c r="O12" s="18"/>
      <c r="P12" s="15"/>
      <c r="Q12" s="23"/>
      <c r="R12" s="23"/>
      <c r="S12" s="14"/>
      <c r="T12" s="14"/>
      <c r="U12" s="14"/>
      <c r="V12" s="14"/>
      <c r="W12" s="24"/>
      <c r="X12" s="25"/>
      <c r="Y12" s="28"/>
      <c r="Z12" s="24"/>
      <c r="AA12" s="29"/>
      <c r="AB12" s="24"/>
      <c r="AC12" s="30"/>
      <c r="AD12" s="24"/>
      <c r="AE12" s="24"/>
      <c r="AF12" s="24"/>
      <c r="AG12" s="24"/>
      <c r="AH12" s="24"/>
      <c r="AI12" s="24"/>
      <c r="AJ12" s="36"/>
      <c r="AK12" s="24"/>
      <c r="AL12" s="36"/>
      <c r="AM12" s="24"/>
      <c r="AN12" s="24"/>
    </row>
    <row r="13" spans="1:40" s="10" customFormat="1" ht="18" customHeight="1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8"/>
      <c r="N13" s="18"/>
      <c r="O13" s="18"/>
      <c r="P13" s="15"/>
      <c r="Q13" s="23"/>
      <c r="R13" s="23"/>
      <c r="S13" s="14"/>
      <c r="T13" s="14"/>
      <c r="U13" s="14"/>
      <c r="V13" s="14"/>
      <c r="W13" s="24"/>
      <c r="X13" s="25"/>
      <c r="Y13" s="28"/>
      <c r="Z13" s="24"/>
      <c r="AA13" s="29"/>
      <c r="AB13" s="24"/>
      <c r="AC13" s="30"/>
      <c r="AD13" s="24"/>
      <c r="AE13" s="24"/>
      <c r="AF13" s="24"/>
      <c r="AG13" s="24"/>
      <c r="AH13" s="24"/>
      <c r="AI13" s="24"/>
      <c r="AJ13" s="36"/>
      <c r="AK13" s="24"/>
      <c r="AL13" s="36"/>
      <c r="AM13" s="24"/>
      <c r="AN13" s="24"/>
    </row>
    <row r="14" spans="1:40" s="10" customFormat="1" ht="18" customHeight="1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8"/>
      <c r="N14" s="18"/>
      <c r="O14" s="18"/>
      <c r="P14" s="15"/>
      <c r="Q14" s="23"/>
      <c r="R14" s="23"/>
      <c r="S14" s="14"/>
      <c r="T14" s="14"/>
      <c r="U14" s="14"/>
      <c r="V14" s="14"/>
      <c r="W14" s="24"/>
      <c r="X14" s="25"/>
      <c r="Y14" s="28"/>
      <c r="Z14" s="24"/>
      <c r="AA14" s="29"/>
      <c r="AB14" s="24"/>
      <c r="AC14" s="30"/>
      <c r="AD14" s="24"/>
      <c r="AE14" s="24"/>
      <c r="AF14" s="24"/>
      <c r="AG14" s="24"/>
      <c r="AH14" s="24"/>
      <c r="AI14" s="24"/>
      <c r="AJ14" s="36"/>
      <c r="AK14" s="24"/>
      <c r="AL14" s="36"/>
      <c r="AM14" s="24"/>
      <c r="AN14" s="24"/>
    </row>
    <row r="15" spans="1:40" s="10" customFormat="1" ht="18" customHeight="1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8"/>
      <c r="N15" s="18"/>
      <c r="O15" s="18"/>
      <c r="P15" s="15"/>
      <c r="Q15" s="23"/>
      <c r="R15" s="23"/>
      <c r="S15" s="14"/>
      <c r="T15" s="14"/>
      <c r="U15" s="14"/>
      <c r="V15" s="14"/>
      <c r="W15" s="24"/>
      <c r="X15" s="25"/>
      <c r="Y15" s="28"/>
      <c r="Z15" s="24"/>
      <c r="AA15" s="29"/>
      <c r="AB15" s="24"/>
      <c r="AC15" s="30"/>
      <c r="AD15" s="24"/>
      <c r="AE15" s="24"/>
      <c r="AF15" s="24"/>
      <c r="AG15" s="24"/>
      <c r="AH15" s="24"/>
      <c r="AI15" s="24"/>
      <c r="AJ15" s="36"/>
      <c r="AK15" s="24"/>
      <c r="AL15" s="36"/>
      <c r="AM15" s="24"/>
      <c r="AN15" s="24"/>
    </row>
    <row r="16" spans="1:40" s="10" customFormat="1" ht="18" customHeight="1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8"/>
      <c r="N16" s="18"/>
      <c r="O16" s="18"/>
      <c r="P16" s="15"/>
      <c r="Q16" s="23"/>
      <c r="R16" s="23"/>
      <c r="S16" s="14"/>
      <c r="T16" s="14"/>
      <c r="U16" s="14"/>
      <c r="V16" s="14"/>
      <c r="W16" s="24"/>
      <c r="X16" s="25"/>
      <c r="Y16" s="28"/>
      <c r="Z16" s="24"/>
      <c r="AA16" s="29"/>
      <c r="AB16" s="24"/>
      <c r="AC16" s="30"/>
      <c r="AD16" s="24"/>
      <c r="AE16" s="24"/>
      <c r="AF16" s="24"/>
      <c r="AG16" s="24"/>
      <c r="AH16" s="24"/>
      <c r="AI16" s="24"/>
      <c r="AJ16" s="36"/>
      <c r="AK16" s="24"/>
      <c r="AL16" s="36"/>
      <c r="AM16" s="24"/>
      <c r="AN16" s="24"/>
    </row>
    <row r="17" spans="1:40" s="10" customFormat="1" ht="18" customHeight="1">
      <c r="A17" s="14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8"/>
      <c r="N17" s="18"/>
      <c r="O17" s="18"/>
      <c r="P17" s="15"/>
      <c r="Q17" s="23"/>
      <c r="R17" s="23"/>
      <c r="S17" s="14"/>
      <c r="T17" s="14"/>
      <c r="U17" s="14"/>
      <c r="V17" s="14"/>
      <c r="W17" s="24"/>
      <c r="X17" s="25"/>
      <c r="Y17" s="28"/>
      <c r="Z17" s="24"/>
      <c r="AA17" s="29"/>
      <c r="AB17" s="24"/>
      <c r="AC17" s="30"/>
      <c r="AD17" s="24"/>
      <c r="AE17" s="24"/>
      <c r="AF17" s="24"/>
      <c r="AG17" s="24"/>
      <c r="AH17" s="24"/>
      <c r="AI17" s="24"/>
      <c r="AJ17" s="36"/>
      <c r="AK17" s="24"/>
      <c r="AL17" s="36"/>
      <c r="AM17" s="24"/>
      <c r="AN17" s="24"/>
    </row>
    <row r="18" spans="1:40" s="3" customFormat="1" ht="21.75" customHeight="1">
      <c r="A18" s="16"/>
      <c r="B18" s="16"/>
      <c r="C18" s="16">
        <f>SUM(C4:C17)</f>
        <v>0</v>
      </c>
      <c r="D18" s="16"/>
      <c r="E18" s="16"/>
      <c r="F18" s="16"/>
      <c r="G18" s="17" t="s">
        <v>50</v>
      </c>
      <c r="H18" s="5"/>
      <c r="I18" s="5"/>
      <c r="J18" s="5"/>
      <c r="K18" s="5"/>
      <c r="L18" s="5"/>
      <c r="M18" s="5"/>
      <c r="N18" s="5"/>
      <c r="O18" s="5"/>
      <c r="P18" s="5"/>
      <c r="Q18" s="6"/>
      <c r="R18" s="6"/>
      <c r="S18" s="6"/>
      <c r="T18" s="6"/>
      <c r="U18" s="6"/>
      <c r="V18" s="6"/>
      <c r="W18" s="26"/>
      <c r="X18" s="6">
        <f>SUM(X4:X17)</f>
        <v>0</v>
      </c>
      <c r="Y18" s="6"/>
      <c r="Z18" s="6">
        <f>SUM(Z4:Z17)</f>
        <v>0</v>
      </c>
      <c r="AA18" s="8"/>
      <c r="AB18" s="6">
        <f>SUM(AB4:AB17)</f>
        <v>0</v>
      </c>
      <c r="AC18" s="6"/>
      <c r="AD18" s="6">
        <f>SUM(AD4:AD17)</f>
        <v>0</v>
      </c>
      <c r="AE18" s="6"/>
      <c r="AF18" s="6"/>
      <c r="AG18" s="6"/>
      <c r="AH18" s="6">
        <f>SUM(AH4:AH17)</f>
        <v>0</v>
      </c>
      <c r="AI18" s="7"/>
      <c r="AJ18" s="37"/>
      <c r="AK18" s="7"/>
      <c r="AL18" s="37"/>
      <c r="AM18" s="7"/>
      <c r="AN18" s="7"/>
    </row>
    <row r="19" spans="1:40" s="3" customFormat="1" ht="21.75" customHeight="1">
      <c r="A19" s="16"/>
      <c r="B19" s="16">
        <f>C18</f>
        <v>0</v>
      </c>
      <c r="C19" s="16"/>
      <c r="D19" s="16"/>
      <c r="E19" s="16"/>
      <c r="F19" s="16"/>
      <c r="G19" s="17" t="s">
        <v>51</v>
      </c>
      <c r="H19" s="5"/>
      <c r="I19" s="5"/>
      <c r="J19" s="5"/>
      <c r="K19" s="5"/>
      <c r="L19" s="5"/>
      <c r="M19" s="5"/>
      <c r="N19" s="5"/>
      <c r="O19" s="5"/>
      <c r="P19" s="5"/>
      <c r="Q19" s="6"/>
      <c r="R19" s="6"/>
      <c r="S19" s="6"/>
      <c r="T19" s="6"/>
      <c r="U19" s="6"/>
      <c r="V19" s="6"/>
      <c r="W19" s="7"/>
      <c r="X19" s="7">
        <f>X18</f>
        <v>0</v>
      </c>
      <c r="Y19" s="6"/>
      <c r="Z19" s="6">
        <f>Z18</f>
        <v>0</v>
      </c>
      <c r="AA19" s="8"/>
      <c r="AB19" s="7">
        <f>AB18</f>
        <v>0</v>
      </c>
      <c r="AC19" s="6"/>
      <c r="AD19" s="7">
        <f>AD18</f>
        <v>0</v>
      </c>
      <c r="AE19" s="7"/>
      <c r="AF19" s="6"/>
      <c r="AG19" s="6"/>
      <c r="AH19" s="7">
        <f>AH18</f>
        <v>0</v>
      </c>
      <c r="AI19" s="7"/>
      <c r="AJ19" s="37"/>
      <c r="AK19" s="7"/>
      <c r="AL19" s="37"/>
      <c r="AM19" s="7"/>
      <c r="AN19" s="7"/>
    </row>
    <row r="20" spans="1:40" s="3" customFormat="1" ht="21.75" customHeight="1">
      <c r="A20" s="16">
        <f>B19</f>
        <v>0</v>
      </c>
      <c r="B20" s="16"/>
      <c r="C20" s="16"/>
      <c r="D20" s="16"/>
      <c r="E20" s="16"/>
      <c r="F20" s="16"/>
      <c r="G20" s="17" t="s">
        <v>52</v>
      </c>
      <c r="H20" s="5"/>
      <c r="I20" s="5"/>
      <c r="J20" s="5"/>
      <c r="K20" s="5"/>
      <c r="L20" s="5"/>
      <c r="M20" s="5"/>
      <c r="N20" s="5"/>
      <c r="O20" s="5"/>
      <c r="P20" s="5"/>
      <c r="Q20" s="6"/>
      <c r="R20" s="6"/>
      <c r="S20" s="6"/>
      <c r="T20" s="6"/>
      <c r="U20" s="6"/>
      <c r="V20" s="6"/>
      <c r="W20" s="7"/>
      <c r="X20" s="7">
        <f>X19</f>
        <v>0</v>
      </c>
      <c r="Y20" s="6"/>
      <c r="Z20" s="6">
        <f>Z19</f>
        <v>0</v>
      </c>
      <c r="AA20" s="8"/>
      <c r="AB20" s="7">
        <f>AB19</f>
        <v>0</v>
      </c>
      <c r="AC20" s="6"/>
      <c r="AD20" s="7">
        <f>AD19</f>
        <v>0</v>
      </c>
      <c r="AE20" s="7"/>
      <c r="AF20" s="6"/>
      <c r="AG20" s="6"/>
      <c r="AH20" s="7">
        <f>AH19</f>
        <v>0</v>
      </c>
      <c r="AI20" s="7"/>
      <c r="AJ20" s="37"/>
      <c r="AK20" s="7"/>
      <c r="AL20" s="37"/>
      <c r="AM20" s="7"/>
      <c r="AN20" s="7"/>
    </row>
  </sheetData>
  <mergeCells count="16">
    <mergeCell ref="Q2:V2"/>
    <mergeCell ref="W2:AG2"/>
    <mergeCell ref="AH2:AI2"/>
    <mergeCell ref="AJ2:AN2"/>
    <mergeCell ref="P2:P3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H2:L2"/>
  </mergeCells>
  <phoneticPr fontId="15" type="noConversion"/>
  <conditionalFormatting sqref="Q4:R17"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13" sqref="H13"/>
    </sheetView>
  </sheetViews>
  <sheetFormatPr defaultRowHeight="13.5"/>
  <cols>
    <col min="1" max="1" width="7.75" customWidth="1"/>
    <col min="2" max="2" width="11.625" customWidth="1"/>
    <col min="6" max="6" width="11.5" customWidth="1"/>
    <col min="7" max="7" width="11.875" customWidth="1"/>
    <col min="8" max="8" width="10.375" customWidth="1"/>
    <col min="9" max="9" width="11.25" customWidth="1"/>
  </cols>
  <sheetData>
    <row r="1" spans="1:9" ht="24.75" customHeight="1">
      <c r="A1" s="38" t="s">
        <v>0</v>
      </c>
      <c r="B1" s="39" t="s">
        <v>53</v>
      </c>
      <c r="C1" s="38" t="s">
        <v>5</v>
      </c>
      <c r="D1" s="38" t="s">
        <v>6</v>
      </c>
      <c r="E1" s="38" t="s">
        <v>7</v>
      </c>
      <c r="F1" s="38" t="s">
        <v>8</v>
      </c>
      <c r="G1" s="38" t="s">
        <v>9</v>
      </c>
      <c r="H1" s="38" t="s">
        <v>10</v>
      </c>
      <c r="I1" s="38" t="s">
        <v>11</v>
      </c>
    </row>
    <row r="2" spans="1:9" ht="22.5" customHeight="1">
      <c r="A2" s="38">
        <v>1</v>
      </c>
      <c r="B2" s="39" t="s">
        <v>54</v>
      </c>
      <c r="C2" s="39">
        <v>87.45</v>
      </c>
      <c r="D2" s="39">
        <v>70.91</v>
      </c>
      <c r="E2" s="39">
        <v>30000</v>
      </c>
      <c r="F2" s="40">
        <f>G2/D2</f>
        <v>36997.602594838529</v>
      </c>
      <c r="G2" s="38">
        <f>E2*C2</f>
        <v>2623500</v>
      </c>
      <c r="H2" s="38" t="s">
        <v>12</v>
      </c>
      <c r="I2" s="39" t="s">
        <v>58</v>
      </c>
    </row>
    <row r="3" spans="1:9" ht="22.5" customHeight="1">
      <c r="A3" s="38">
        <v>2</v>
      </c>
      <c r="B3" s="39" t="s">
        <v>55</v>
      </c>
      <c r="C3" s="39">
        <v>89.66</v>
      </c>
      <c r="D3" s="39">
        <v>72.63</v>
      </c>
      <c r="E3" s="39">
        <v>30000</v>
      </c>
      <c r="F3" s="40">
        <f t="shared" ref="F3:F5" si="0">G3/D3</f>
        <v>37034.283353985957</v>
      </c>
      <c r="G3" s="38">
        <f t="shared" ref="G3:G5" si="1">E3*C3</f>
        <v>2689800</v>
      </c>
      <c r="H3" s="38" t="s">
        <v>12</v>
      </c>
      <c r="I3" s="39" t="s">
        <v>61</v>
      </c>
    </row>
    <row r="4" spans="1:9" ht="22.5" customHeight="1">
      <c r="A4" s="38">
        <v>3</v>
      </c>
      <c r="B4" s="39" t="s">
        <v>56</v>
      </c>
      <c r="C4" s="39">
        <v>89.09</v>
      </c>
      <c r="D4" s="39">
        <v>72.17</v>
      </c>
      <c r="E4" s="39">
        <v>30000</v>
      </c>
      <c r="F4" s="40">
        <f t="shared" si="0"/>
        <v>37033.393376749344</v>
      </c>
      <c r="G4" s="38">
        <f t="shared" si="1"/>
        <v>2672700</v>
      </c>
      <c r="H4" s="38" t="s">
        <v>12</v>
      </c>
      <c r="I4" s="39" t="s">
        <v>60</v>
      </c>
    </row>
    <row r="5" spans="1:9" ht="22.5" customHeight="1">
      <c r="A5" s="38">
        <v>4</v>
      </c>
      <c r="B5" s="39" t="s">
        <v>57</v>
      </c>
      <c r="C5" s="39">
        <v>87.45</v>
      </c>
      <c r="D5" s="39">
        <v>70.91</v>
      </c>
      <c r="E5" s="39">
        <v>30000</v>
      </c>
      <c r="F5" s="40">
        <f t="shared" si="0"/>
        <v>36997.602594838529</v>
      </c>
      <c r="G5" s="38">
        <f t="shared" si="1"/>
        <v>2623500</v>
      </c>
      <c r="H5" s="38" t="s">
        <v>12</v>
      </c>
      <c r="I5" s="39" t="s">
        <v>59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销售台帐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杨永超</cp:lastModifiedBy>
  <cp:lastPrinted>2019-12-13T09:45:59Z</cp:lastPrinted>
  <dcterms:created xsi:type="dcterms:W3CDTF">2006-09-13T11:21:00Z</dcterms:created>
  <dcterms:modified xsi:type="dcterms:W3CDTF">2023-09-25T06:28:27Z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